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435"/>
  </bookViews>
  <sheets>
    <sheet name="Лист1" sheetId="1" r:id="rId1"/>
  </sheets>
  <calcPr calcId="152511" refMode="R1C1"/>
</workbook>
</file>

<file path=xl/calcChain.xml><?xml version="1.0" encoding="utf-8"?>
<calcChain xmlns="http://schemas.openxmlformats.org/spreadsheetml/2006/main">
  <c r="O15" i="1" l="1"/>
  <c r="N15" i="1"/>
  <c r="N13" i="1" l="1"/>
  <c r="B15" i="1" l="1"/>
  <c r="B14" i="1"/>
  <c r="B13" i="1"/>
  <c r="B12" i="1"/>
  <c r="B11" i="1"/>
  <c r="B10" i="1"/>
  <c r="B9" i="1"/>
  <c r="B8" i="1"/>
  <c r="B7" i="1"/>
  <c r="O13" i="1"/>
  <c r="L14" i="1" l="1"/>
  <c r="N14" i="1" s="1"/>
  <c r="O14" i="1" s="1"/>
  <c r="L12" i="1"/>
  <c r="N12" i="1" s="1"/>
  <c r="O12" i="1" s="1"/>
  <c r="L11" i="1"/>
  <c r="N11" i="1" s="1"/>
  <c r="O11" i="1" s="1"/>
  <c r="L10" i="1"/>
  <c r="N10" i="1" s="1"/>
  <c r="O10" i="1" s="1"/>
  <c r="L9" i="1"/>
  <c r="N9" i="1" s="1"/>
  <c r="O9" i="1" s="1"/>
  <c r="L8" i="1"/>
  <c r="N8" i="1" s="1"/>
  <c r="O8" i="1" s="1"/>
  <c r="L7" i="1"/>
  <c r="N7" i="1" s="1"/>
  <c r="N16" i="1" l="1"/>
  <c r="T16" i="1" s="1"/>
  <c r="O7" i="1"/>
  <c r="O16" i="1" s="1"/>
  <c r="O17" i="1" l="1"/>
</calcChain>
</file>

<file path=xl/sharedStrings.xml><?xml version="1.0" encoding="utf-8"?>
<sst xmlns="http://schemas.openxmlformats.org/spreadsheetml/2006/main" count="86" uniqueCount="75">
  <si>
    <t>СПЕЦИФИКАЦИЯ</t>
  </si>
  <si>
    <t>ЛОТ №</t>
  </si>
  <si>
    <t>№ п.п.</t>
  </si>
  <si>
    <t>Ном. Номер</t>
  </si>
  <si>
    <t>Наименование товара</t>
  </si>
  <si>
    <t>Eд.изм</t>
  </si>
  <si>
    <t>Количество</t>
  </si>
  <si>
    <t>Адрес поставки</t>
  </si>
  <si>
    <t>1 кв.</t>
  </si>
  <si>
    <t>2 кв.</t>
  </si>
  <si>
    <t>3 кв.</t>
  </si>
  <si>
    <t>4 кв.</t>
  </si>
  <si>
    <t>Итого</t>
  </si>
  <si>
    <t>шт</t>
  </si>
  <si>
    <t>в т.ч. НДС</t>
  </si>
  <si>
    <t>Объем может быть изменен на 30% без изменения стоимости единицы</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</si>
  <si>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</si>
  <si>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</si>
  <si>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</si>
  <si>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Гарантийные обязательства</t>
  </si>
  <si>
    <t>Срок службы</t>
  </si>
  <si>
    <t>Инициатор закупки:</t>
  </si>
  <si>
    <t>Контактное лицо по тех. Вопросам</t>
  </si>
  <si>
    <t>Исполнитель:</t>
  </si>
  <si>
    <t>тел.</t>
  </si>
  <si>
    <t>эл.почта</t>
  </si>
  <si>
    <t>Кощеев С.А., тел.(347)-221-54-18 , эл.почта: Koshcheev@bashtel.ru</t>
  </si>
  <si>
    <t>Требуемые сроки поставки и монтажа:</t>
  </si>
  <si>
    <t>Кочетков Григорий Александрович</t>
  </si>
  <si>
    <t>(347) 221-58-71</t>
  </si>
  <si>
    <t>g.kochetkov@bashtel.ru</t>
  </si>
  <si>
    <t>Кондиционер, мощность охлаждения 3,2 кВт</t>
  </si>
  <si>
    <t>Кондиционер, мощность охлаждения 4,7 кВт</t>
  </si>
  <si>
    <t>Кондиционер, мощность охлаждения 6,2 кВт</t>
  </si>
  <si>
    <t>Кондиционер мобильный, мощность охлаждения 4,7 кВт</t>
  </si>
  <si>
    <t>Мобильный передвижной кондиционер</t>
  </si>
  <si>
    <t>Кондиционер полупромышленный  мощностью охлаждения 20 кВт</t>
  </si>
  <si>
    <t>Кондиционер прецизионный  мощностью по холоду 30 кВт</t>
  </si>
  <si>
    <t>Кондиционер канальный мощность охлаждения 7 кВт</t>
  </si>
  <si>
    <t>Не менее 10 лет</t>
  </si>
  <si>
    <t>Предельная стоимость лота составляет 3 894 000,00 руб. (с НДС)</t>
  </si>
  <si>
    <t>г. Уфа, ул. Борисоглебская, 41</t>
  </si>
  <si>
    <t>1. г. Уфа, ул. Кирова, 105                                    2. г. Уфа, ул. Луганская, 37а</t>
  </si>
  <si>
    <t>г. Уфа, ул. Гоголя, 59</t>
  </si>
  <si>
    <t>1. г. Белорецк, ул. Ленина, 41
2. г. Бирск, Октябрьская площадь, 4
3. г. Ишимбай, ул. Советская, 74
4. г. Мелеуз, ул. Воровского, 2
5. г. Туймазы, ул. Чехова, 1Б
6. г. Сибай, ул. Горького, 53А
7. г. Белебей, ул. Ленина, 7
8. г. Уфа, ул. Ленина, 32   9. г. Уфа, ул. Ленина, 30
10. г. Нефтекамск, ул. Социалистическая, 85</t>
  </si>
  <si>
    <t>1. с. Буздяк, Красная площадь, 19
2. с. Ермекеево, ул. Ленина, 17
3. г. Белебей, ул. Ленина, 7
4. г. Октябрьский, Проспект Ленина, 59
5. г. Уфа, ул. Ленина, 32  – 3 шт.                              6. г. Уфа, ул. Гоголя, 59                                 7. г. Уфа,  ул. Борисоглебская, 41</t>
  </si>
  <si>
    <t xml:space="preserve">1. г. Бирск, ул. Мира 141/1
2. с. Аскино, ул. Молодежная, 1
3. с. Серегулово, ул.Центральная
4. с. Новопетровск, ул. Стеклянная
5. с. Баш Ургинка, ул. Кузнечная
6. с. Бакалы, ул. Ленина, 19                                      7. г. Белебей, ул. Коммунистическая, 53                         8. г. Белебей, ул. Чапаева, 73
9. г. Туймазы, ул. Фабричная, 1
10. г. Стерлитамак, ул Фурманова, 13
11. с. Федоровка, ул. Салавата Юлаева, 28А        12. с. Федоровка, ул. Ленина, 77А
13. с. Ибракаево, ул. Ленина 26А
14. с с. Белое Озеро ул. Железнодорожная 4
15. с. Малояз, ул. Советская,63                     16. с. Алегазово, ул.  Трактовая, 21а
17. с. Каракулево, ул. Школьная,1
18. г. Баймак, ул. М.Карима, 54/1 </t>
  </si>
  <si>
    <t>Поставку и монтаж кондиционеров для технологических помещений</t>
  </si>
  <si>
    <t>Демонтажные, монтажные и пусконаладочные работы</t>
  </si>
  <si>
    <t>Кондиционер прецизионный  мощностью по холоду 18 - 23 кВт</t>
  </si>
  <si>
    <t>г. Белебей, ул. Ленина, 7</t>
  </si>
  <si>
    <t>г. Стерлитамак, ул. Гоголя, 118А</t>
  </si>
  <si>
    <t>Настенная сплит-система с зимним комплектом. Замена оборудования (демонтаж и монтаж).</t>
  </si>
  <si>
    <t>Сплит-система. Охлаждение конденсатора: воздушное. Высоконапорный вентилятор. Нижняя подача обработанного воздуха. Работа в диапазоне температуры наружного воздуха от -35°С до +35°С. Требуется замена оборудования (демонтаж старого и монтаж нового).</t>
  </si>
  <si>
    <t>Канальный полупромышленный кондиционер, работа в диапазоне температуры наружного воздуха от -20°С до +35°С. Требуется замена оборудования (демонтаж старого и монтаж нового).</t>
  </si>
  <si>
    <t>Потолочный канальный кондиционер. Работа в диапазоне температуры наружного воздуха от -20°С до +35°С. Требуется замена оборудования (демонтаж старого и монтаж нового).</t>
  </si>
  <si>
    <t>Настенная сплит-система с зимним комплектом. Требуется монтаж.</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</si>
  <si>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</si>
  <si>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</si>
  <si>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Предельная цена за единицу измерения без НДС, включая стоимость тары и доставку, рубли РФ</t>
  </si>
  <si>
    <t>Адреса монтажа совпадают с адресами доставки</t>
  </si>
  <si>
    <t>Согласно графику поставки оборудования и выполнения работ (приложение № 3 к проекту договора)</t>
  </si>
  <si>
    <t>Согласно техническим требованиям</t>
  </si>
  <si>
    <t>Приложение 1.1. к Документации</t>
  </si>
  <si>
    <t>Оборудование должно быть новым, не бывшим в использовании. Гарантийные обязательства на новое изделие - 24 месяца. В стоимость оборудования входят: доставка до места установки, накладные расходы, транспортные и командировочные расходы, расходы на проживание, расходы на аренду грузоподъемных механизмов и автовышек.</t>
  </si>
  <si>
    <t>не менее 24 месяцев</t>
  </si>
  <si>
    <t xml:space="preserve">Описание </t>
  </si>
  <si>
    <t xml:space="preserve">Haier, Gree, Lessar, IGC, Panasonic, Samsung, Kentatsu, Ballu, Midea, Systemair, Mitsubishi                  </t>
  </si>
  <si>
    <t>Haier, Gree, Lessar, IGC, Panasonic, Samsung, Kentatsu, Ballu, Midea, Systemair, Mitsubishi</t>
  </si>
  <si>
    <t xml:space="preserve">Настенная сплит-система. Требуется монтаж.                                                                                                                                                                                                                                                                                                                                                                 </t>
  </si>
  <si>
    <t>Производитель</t>
  </si>
  <si>
    <t>Haier, Gree, Lessar, Panasonic, Daikin, Samsung, Kentatsu, Ballu, Midea, Electrolux, Mitsubishi</t>
  </si>
  <si>
    <t>Haier, Gree, Lessar, Panasonic, Daikin, Samsung, Kentatsu, Ballu, Midea, Electrolux, Mitsubishi, Systemair</t>
  </si>
  <si>
    <t>Carrier, Haier, Gree, Lessar, Panasonic, Dantex, Samsung, Kentatsu, Ballu, Midea, Electrolux, Mitsubishi, Systemair</t>
  </si>
  <si>
    <t>Carrier, HiRef, Royal clima, Airedale, Stulz, Ballu, Haier, IGC, Lessar, Systemair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</si>
</sst>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0_р_."/>
  </numFmts>
  <fonts count="8" x14ac:knownFonts="1">
    <font>
      <sz val="11"/>
      <color theme="1"/>
      <name val="Calibri"/>
      <family val="2"/>
      <scheme val="minor"/>
    </font>
    <font>
      <sz val="11"/>
      <color theme="1"/>
      <name val="Calibri"/>
      <family val="2"/>
      <charset val="204"/>
      <scheme val="minor"/>
    </font>
    <font>
      <sz val="10"/>
      <name val="Arial Cyr"/>
      <charset val="204"/>
    </font>
    <font>
      <u/>
      <sz val="11"/>
      <color theme="10"/>
      <name val="Calibri"/>
      <family val="2"/>
      <scheme val="minor"/>
    </font>
    <font>
      <sz val="10"/>
      <color theme="1"/>
      <name val="Times New Roman"/>
      <family val="1"/>
      <charset val="204"/>
    </font>
    <font>
      <b/>
      <sz val="10"/>
      <color theme="1"/>
      <name val="Times New Roman"/>
      <family val="1"/>
      <charset val="204"/>
    </font>
    <font>
      <sz val="10"/>
      <name val="Times New Roman"/>
      <family val="1"/>
      <charset val="204"/>
    </font>
    <font>
      <u/>
      <sz val="10"/>
      <color theme="10"/>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2" fillId="0" borderId="0"/>
    <xf numFmtId="0" fontId="3" fillId="0" borderId="0" applyNumberFormat="0" applyFill="0" applyBorder="0" applyAlignment="0" applyProtection="0"/>
  </cellStyleXfs>
  <cellXfs count="60">
    <xf numFmtId="0" fontId="0" fillId="0" borderId="0" xfId="0"/>
    <xf numFmtId="0" fontId="4" fillId="0" borderId="0" xfId="1" applyFont="1"/>
    <xf numFmtId="0" fontId="4" fillId="0" borderId="0" xfId="1" applyFont="1" applyAlignment="1">
      <alignment horizontal="right"/>
    </xf>
    <xf numFmtId="0" fontId="4" fillId="0" borderId="0" xfId="0" applyFont="1"/>
    <xf numFmtId="0" fontId="5" fillId="0" borderId="0" xfId="1" applyFont="1" applyAlignment="1">
      <alignment horizontal="left"/>
    </xf>
    <xf numFmtId="0" fontId="5" fillId="0" borderId="0" xfId="1" applyFont="1"/>
    <xf numFmtId="0" fontId="4" fillId="0" borderId="0" xfId="1" applyFont="1" applyAlignment="1">
      <alignment horizontal="left"/>
    </xf>
    <xf numFmtId="0" fontId="4" fillId="0" borderId="0" xfId="1" applyFont="1" applyAlignment="1">
      <alignment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xf>
    <xf numFmtId="0" fontId="4" fillId="0" borderId="1" xfId="1" applyFont="1" applyBorder="1" applyAlignment="1">
      <alignment horizontal="center" vertical="top"/>
    </xf>
    <xf numFmtId="0" fontId="4" fillId="0" borderId="1" xfId="1" applyFont="1" applyBorder="1" applyAlignment="1">
      <alignment vertical="top" wrapText="1"/>
    </xf>
    <xf numFmtId="1" fontId="4" fillId="0" borderId="1" xfId="1" applyNumberFormat="1" applyFont="1" applyBorder="1" applyAlignment="1">
      <alignment horizontal="center" vertical="top"/>
    </xf>
    <xf numFmtId="43" fontId="4" fillId="0" borderId="1" xfId="1" applyNumberFormat="1" applyFont="1" applyBorder="1" applyAlignment="1">
      <alignment horizontal="right" vertical="top" wrapText="1"/>
    </xf>
    <xf numFmtId="43" fontId="4" fillId="0" borderId="1" xfId="1" applyNumberFormat="1" applyFont="1" applyBorder="1" applyAlignment="1">
      <alignment horizontal="right" vertical="top"/>
    </xf>
    <xf numFmtId="0" fontId="4" fillId="0" borderId="2" xfId="1" applyFont="1" applyBorder="1" applyAlignment="1">
      <alignment vertical="top" wrapText="1"/>
    </xf>
    <xf numFmtId="0" fontId="4" fillId="0" borderId="2" xfId="1" applyFont="1" applyBorder="1" applyAlignment="1">
      <alignment horizontal="center" vertical="top"/>
    </xf>
    <xf numFmtId="1" fontId="4" fillId="0" borderId="2" xfId="1" applyNumberFormat="1" applyFont="1" applyBorder="1" applyAlignment="1">
      <alignment horizontal="center" vertical="top"/>
    </xf>
    <xf numFmtId="43" fontId="4" fillId="0" borderId="2" xfId="1" applyNumberFormat="1" applyFont="1" applyBorder="1" applyAlignment="1">
      <alignment horizontal="right" vertical="top" wrapText="1"/>
    </xf>
    <xf numFmtId="0" fontId="4" fillId="0" borderId="11" xfId="1" applyFont="1" applyBorder="1" applyAlignment="1">
      <alignment vertical="top" wrapText="1"/>
    </xf>
    <xf numFmtId="0" fontId="4" fillId="0" borderId="0" xfId="1" applyFont="1" applyBorder="1"/>
    <xf numFmtId="0" fontId="4" fillId="0" borderId="0" xfId="1" applyFont="1" applyBorder="1" applyAlignment="1">
      <alignment vertical="top" wrapText="1"/>
    </xf>
    <xf numFmtId="164" fontId="4" fillId="0" borderId="9" xfId="1" applyNumberFormat="1" applyFont="1" applyBorder="1"/>
    <xf numFmtId="4" fontId="4" fillId="0" borderId="11" xfId="1" applyNumberFormat="1" applyFont="1" applyBorder="1"/>
    <xf numFmtId="0" fontId="4" fillId="0" borderId="3" xfId="1" applyFont="1" applyBorder="1"/>
    <xf numFmtId="0" fontId="4" fillId="0" borderId="3" xfId="1" applyFont="1" applyBorder="1" applyAlignment="1">
      <alignment vertical="top" wrapText="1"/>
    </xf>
    <xf numFmtId="4" fontId="4" fillId="0" borderId="1" xfId="1" applyNumberFormat="1" applyFont="1" applyBorder="1"/>
    <xf numFmtId="0" fontId="4" fillId="0" borderId="0" xfId="1" applyFont="1" applyBorder="1" applyAlignment="1">
      <alignment horizontal="center"/>
    </xf>
    <xf numFmtId="0" fontId="4" fillId="0" borderId="0" xfId="1" applyFont="1" applyBorder="1" applyAlignment="1">
      <alignment horizontal="left"/>
    </xf>
    <xf numFmtId="0" fontId="4" fillId="0" borderId="0" xfId="1" applyFont="1" applyFill="1" applyBorder="1" applyAlignment="1">
      <alignment horizontal="center"/>
    </xf>
    <xf numFmtId="0" fontId="4" fillId="0" borderId="0" xfId="1" applyFont="1" applyFill="1" applyAlignment="1"/>
    <xf numFmtId="0" fontId="7" fillId="0" borderId="0" xfId="3" applyFont="1" applyAlignment="1">
      <alignment horizontal="left"/>
    </xf>
    <xf numFmtId="0" fontId="4" fillId="0" borderId="1" xfId="1" applyFont="1" applyBorder="1" applyAlignment="1">
      <alignment horizontal="left" vertical="top" wrapText="1"/>
    </xf>
    <xf numFmtId="43" fontId="4" fillId="0" borderId="0" xfId="1" applyNumberFormat="1" applyFont="1"/>
    <xf numFmtId="0" fontId="4" fillId="0" borderId="1" xfId="1" applyFont="1" applyBorder="1" applyAlignment="1">
      <alignment horizontal="center"/>
    </xf>
    <xf numFmtId="0" fontId="4" fillId="0" borderId="1" xfId="1" applyFont="1" applyBorder="1" applyAlignment="1">
      <alignment horizontal="left"/>
    </xf>
    <xf numFmtId="0" fontId="4" fillId="0" borderId="1" xfId="1" applyFont="1" applyBorder="1" applyAlignment="1">
      <alignment horizontal="center" vertical="top" wrapText="1"/>
    </xf>
    <xf numFmtId="0" fontId="5" fillId="0" borderId="0" xfId="1" applyFont="1" applyAlignment="1">
      <alignment horizontal="center"/>
    </xf>
    <xf numFmtId="0" fontId="4" fillId="0" borderId="1" xfId="1" applyFont="1" applyBorder="1" applyAlignment="1">
      <alignment horizontal="left" vertical="top"/>
    </xf>
    <xf numFmtId="0" fontId="4" fillId="0" borderId="8" xfId="1" applyFont="1" applyBorder="1" applyAlignment="1">
      <alignment horizontal="left"/>
    </xf>
    <xf numFmtId="0" fontId="4" fillId="0" borderId="3" xfId="1" applyFont="1" applyBorder="1" applyAlignment="1">
      <alignment horizontal="left"/>
    </xf>
    <xf numFmtId="0" fontId="4" fillId="0" borderId="10" xfId="1" applyFont="1" applyBorder="1" applyAlignment="1">
      <alignment horizontal="left"/>
    </xf>
    <xf numFmtId="0" fontId="4" fillId="0" borderId="4" xfId="1" applyFont="1" applyBorder="1" applyAlignment="1">
      <alignment horizontal="left"/>
    </xf>
    <xf numFmtId="0" fontId="4" fillId="0" borderId="5" xfId="1" applyFont="1" applyBorder="1" applyAlignment="1">
      <alignment horizontal="left"/>
    </xf>
    <xf numFmtId="0" fontId="4" fillId="0" borderId="6" xfId="1" applyFont="1" applyBorder="1" applyAlignment="1">
      <alignment horizontal="left"/>
    </xf>
    <xf numFmtId="0" fontId="4" fillId="0" borderId="1" xfId="1" applyFont="1" applyBorder="1" applyAlignment="1">
      <alignment horizontal="center" vertical="center" wrapText="1"/>
    </xf>
    <xf numFmtId="0" fontId="6" fillId="0" borderId="1" xfId="1" applyFont="1" applyBorder="1" applyAlignment="1">
      <alignment horizontal="left" wrapText="1"/>
    </xf>
    <xf numFmtId="0" fontId="4" fillId="0" borderId="2" xfId="1" applyFont="1" applyBorder="1" applyAlignment="1">
      <alignment horizontal="center" vertical="center" wrapText="1"/>
    </xf>
    <xf numFmtId="0" fontId="4" fillId="0" borderId="9" xfId="1" applyFont="1" applyBorder="1" applyAlignment="1">
      <alignment horizontal="center" vertical="center" wrapText="1"/>
    </xf>
    <xf numFmtId="0" fontId="4" fillId="0" borderId="5" xfId="1" applyFont="1" applyBorder="1" applyAlignment="1">
      <alignment horizontal="left" vertical="top" wrapText="1"/>
    </xf>
    <xf numFmtId="0" fontId="4" fillId="0" borderId="6" xfId="1" applyFont="1" applyBorder="1" applyAlignment="1">
      <alignment horizontal="left" vertical="top" wrapText="1"/>
    </xf>
    <xf numFmtId="0" fontId="6" fillId="0" borderId="5" xfId="1" applyFont="1" applyBorder="1" applyAlignment="1">
      <alignment horizontal="left"/>
    </xf>
    <xf numFmtId="0" fontId="6" fillId="0" borderId="6" xfId="1" applyFont="1" applyBorder="1" applyAlignment="1">
      <alignment horizontal="left"/>
    </xf>
    <xf numFmtId="0" fontId="4" fillId="0" borderId="1" xfId="1" applyFont="1" applyBorder="1" applyAlignment="1">
      <alignment horizontal="center"/>
    </xf>
    <xf numFmtId="0" fontId="4" fillId="0" borderId="7" xfId="1" applyFont="1" applyBorder="1" applyAlignment="1">
      <alignment horizontal="center" vertical="top" wrapText="1"/>
    </xf>
    <xf numFmtId="0" fontId="4" fillId="0" borderId="8" xfId="1" applyFont="1" applyBorder="1" applyAlignment="1">
      <alignment horizontal="center" vertical="top" wrapText="1"/>
    </xf>
    <xf numFmtId="0" fontId="6" fillId="0" borderId="2" xfId="1" applyFont="1" applyBorder="1" applyAlignment="1">
      <alignment horizontal="center" vertical="top" wrapText="1"/>
    </xf>
    <xf numFmtId="0" fontId="4" fillId="0" borderId="9" xfId="1" applyFont="1" applyBorder="1" applyAlignment="1">
      <alignment horizontal="center" vertical="top" wrapText="1"/>
    </xf>
    <xf numFmtId="0" fontId="0" fillId="0" borderId="9" xfId="0" applyBorder="1" applyAlignment="1">
      <alignment horizontal="center" vertical="center" wrapText="1"/>
    </xf>
    <xf numFmtId="0" fontId="4" fillId="0" borderId="0" xfId="0" applyFont="1" applyAlignment="1">
      <alignment vertical="top" wrapText="1"/>
    </xf>
  </cellXfs>
  <cellStyles count="4">
    <cellStyle name="Гиперссылка" xfId="3" builtinId="8"/>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kochetkov@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
  <sheetViews>
    <sheetView tabSelected="1" topLeftCell="A13" zoomScale="80" zoomScaleNormal="80" workbookViewId="0">
      <selection activeCell="J14" sqref="J14"/>
    </sheetView>
  </sheetViews>
  <sheetFormatPr defaultRowHeight="12.75" x14ac:dyDescent="0.2"/>
  <cols>
    <col min="1" max="1" width="2.85546875" style="3" customWidth="1"/>
    <col min="2" max="2" width="5" style="3" customWidth="1"/>
    <col min="3" max="3" width="7.28515625" style="3" customWidth="1"/>
    <col min="4" max="4" width="23.85546875" style="3" customWidth="1"/>
    <col min="5" max="5" width="29" style="3" customWidth="1"/>
    <col min="6" max="6" width="17.5703125" style="3" customWidth="1"/>
    <col min="7" max="12" width="9.140625" style="3"/>
    <col min="13" max="13" width="14.140625" style="3" customWidth="1"/>
    <col min="14" max="14" width="14.28515625" style="3" customWidth="1"/>
    <col min="15" max="15" width="15.140625" style="3" customWidth="1"/>
    <col min="16" max="16" width="37.28515625" style="3" customWidth="1"/>
    <col min="17" max="19" width="9.140625" style="3"/>
    <col min="20" max="20" width="15.7109375" style="3" bestFit="1" customWidth="1"/>
    <col min="21" max="16384" width="9.140625" style="3"/>
  </cols>
  <sheetData>
    <row r="1" spans="1:22" x14ac:dyDescent="0.2">
      <c r="A1" s="1"/>
      <c r="B1" s="1"/>
      <c r="C1" s="1"/>
      <c r="D1" s="1"/>
      <c r="E1" s="1"/>
      <c r="F1" s="1"/>
      <c r="G1" s="1"/>
      <c r="H1" s="1"/>
      <c r="I1" s="1"/>
      <c r="J1" s="1"/>
      <c r="K1" s="1"/>
      <c r="L1" s="1"/>
      <c r="M1" s="1"/>
      <c r="N1" s="1"/>
      <c r="O1" s="1"/>
      <c r="P1" s="2" t="s">
        <v>63</v>
      </c>
      <c r="Q1" s="1"/>
      <c r="R1" s="1"/>
      <c r="S1" s="1"/>
      <c r="T1" s="1"/>
      <c r="U1" s="1"/>
      <c r="V1" s="1"/>
    </row>
    <row r="2" spans="1:22" x14ac:dyDescent="0.2">
      <c r="A2" s="1"/>
      <c r="B2" s="37" t="s">
        <v>0</v>
      </c>
      <c r="C2" s="37"/>
      <c r="D2" s="37"/>
      <c r="E2" s="37"/>
      <c r="F2" s="37"/>
      <c r="G2" s="37"/>
      <c r="H2" s="37"/>
      <c r="I2" s="37"/>
      <c r="J2" s="37"/>
      <c r="K2" s="37"/>
      <c r="L2" s="37"/>
      <c r="M2" s="37"/>
      <c r="N2" s="37"/>
      <c r="O2" s="37"/>
      <c r="P2" s="37"/>
      <c r="Q2" s="1"/>
      <c r="R2" s="1"/>
      <c r="S2" s="1"/>
      <c r="T2" s="1"/>
      <c r="U2" s="1"/>
      <c r="V2" s="1"/>
    </row>
    <row r="3" spans="1:22" x14ac:dyDescent="0.2">
      <c r="A3" s="1"/>
      <c r="B3" s="1" t="s">
        <v>1</v>
      </c>
      <c r="C3" s="1"/>
      <c r="D3" s="4" t="s">
        <v>47</v>
      </c>
      <c r="E3" s="5"/>
      <c r="F3" s="5"/>
      <c r="G3" s="1"/>
      <c r="H3" s="1"/>
      <c r="I3" s="1"/>
      <c r="J3" s="1"/>
      <c r="K3" s="1"/>
      <c r="L3" s="1"/>
      <c r="M3" s="1"/>
      <c r="N3" s="1"/>
      <c r="O3" s="1"/>
      <c r="P3" s="1"/>
      <c r="Q3" s="6"/>
      <c r="R3" s="1"/>
      <c r="S3" s="1"/>
      <c r="T3" s="1"/>
      <c r="U3" s="1"/>
      <c r="V3" s="1"/>
    </row>
    <row r="4" spans="1:22" ht="30.75" customHeight="1" x14ac:dyDescent="0.2">
      <c r="A4" s="1"/>
      <c r="B4" s="45" t="s">
        <v>2</v>
      </c>
      <c r="C4" s="47" t="s">
        <v>3</v>
      </c>
      <c r="D4" s="45" t="s">
        <v>4</v>
      </c>
      <c r="E4" s="45" t="s">
        <v>66</v>
      </c>
      <c r="F4" s="47" t="s">
        <v>70</v>
      </c>
      <c r="G4" s="45" t="s">
        <v>5</v>
      </c>
      <c r="H4" s="53" t="s">
        <v>6</v>
      </c>
      <c r="I4" s="53"/>
      <c r="J4" s="53"/>
      <c r="K4" s="53"/>
      <c r="L4" s="53"/>
      <c r="M4" s="56" t="s">
        <v>59</v>
      </c>
      <c r="N4" s="54" t="s">
        <v>57</v>
      </c>
      <c r="O4" s="36" t="s">
        <v>58</v>
      </c>
      <c r="P4" s="45" t="s">
        <v>7</v>
      </c>
      <c r="Q4" s="6"/>
      <c r="R4" s="1"/>
      <c r="S4" s="1"/>
      <c r="T4" s="1"/>
      <c r="U4" s="1"/>
      <c r="V4" s="1"/>
    </row>
    <row r="5" spans="1:22" ht="90.75" customHeight="1" x14ac:dyDescent="0.2">
      <c r="A5" s="7"/>
      <c r="B5" s="45"/>
      <c r="C5" s="48"/>
      <c r="D5" s="45"/>
      <c r="E5" s="45"/>
      <c r="F5" s="58"/>
      <c r="G5" s="45"/>
      <c r="H5" s="8" t="s">
        <v>8</v>
      </c>
      <c r="I5" s="8" t="s">
        <v>9</v>
      </c>
      <c r="J5" s="8" t="s">
        <v>10</v>
      </c>
      <c r="K5" s="8" t="s">
        <v>11</v>
      </c>
      <c r="L5" s="8" t="s">
        <v>12</v>
      </c>
      <c r="M5" s="57"/>
      <c r="N5" s="55"/>
      <c r="O5" s="36"/>
      <c r="P5" s="45"/>
      <c r="Q5" s="7"/>
      <c r="R5" s="7"/>
      <c r="S5" s="7"/>
      <c r="T5" s="7"/>
      <c r="U5" s="7"/>
      <c r="V5" s="7"/>
    </row>
    <row r="6" spans="1:22" x14ac:dyDescent="0.2">
      <c r="A6" s="1"/>
      <c r="B6" s="9">
        <v>1</v>
      </c>
      <c r="C6" s="9">
        <v>2</v>
      </c>
      <c r="D6" s="9">
        <v>3</v>
      </c>
      <c r="E6" s="9">
        <v>5</v>
      </c>
      <c r="F6" s="34"/>
      <c r="G6" s="9">
        <v>6</v>
      </c>
      <c r="H6" s="9">
        <v>7</v>
      </c>
      <c r="I6" s="9">
        <v>8</v>
      </c>
      <c r="J6" s="9">
        <v>9</v>
      </c>
      <c r="K6" s="9">
        <v>10</v>
      </c>
      <c r="L6" s="9">
        <v>11</v>
      </c>
      <c r="M6" s="9">
        <v>12</v>
      </c>
      <c r="N6" s="9">
        <v>13</v>
      </c>
      <c r="O6" s="9">
        <v>14</v>
      </c>
      <c r="P6" s="9">
        <v>15</v>
      </c>
      <c r="Q6" s="1"/>
      <c r="R6" s="1"/>
      <c r="S6" s="1"/>
      <c r="T6" s="1"/>
      <c r="U6" s="1"/>
      <c r="V6" s="1"/>
    </row>
    <row r="7" spans="1:22" ht="239.25" customHeight="1" x14ac:dyDescent="0.2">
      <c r="A7" s="1"/>
      <c r="B7" s="10">
        <f>ROW()-6</f>
        <v>1</v>
      </c>
      <c r="C7" s="10"/>
      <c r="D7" s="11" t="s">
        <v>31</v>
      </c>
      <c r="E7" s="11" t="s">
        <v>69</v>
      </c>
      <c r="F7" s="11" t="s">
        <v>67</v>
      </c>
      <c r="G7" s="10" t="s">
        <v>13</v>
      </c>
      <c r="H7" s="12"/>
      <c r="J7" s="12">
        <v>18</v>
      </c>
      <c r="K7" s="12"/>
      <c r="L7" s="12">
        <f>SUM(H7:K7)</f>
        <v>18</v>
      </c>
      <c r="M7" s="13">
        <v>18500</v>
      </c>
      <c r="N7" s="13">
        <f>M7*L7</f>
        <v>333000</v>
      </c>
      <c r="O7" s="14">
        <f>N7*1.18</f>
        <v>392940</v>
      </c>
      <c r="P7" s="11" t="s">
        <v>46</v>
      </c>
      <c r="Q7" s="1"/>
      <c r="R7" s="1"/>
      <c r="S7" s="1"/>
      <c r="T7" s="1"/>
      <c r="U7" s="1"/>
      <c r="V7" s="1"/>
    </row>
    <row r="8" spans="1:22" ht="85.5" customHeight="1" x14ac:dyDescent="0.2">
      <c r="A8" s="1"/>
      <c r="B8" s="10">
        <f t="shared" ref="B8:B15" si="0">ROW()-6</f>
        <v>2</v>
      </c>
      <c r="C8" s="16"/>
      <c r="D8" s="15" t="s">
        <v>32</v>
      </c>
      <c r="E8" s="15" t="s">
        <v>56</v>
      </c>
      <c r="F8" s="15" t="s">
        <v>68</v>
      </c>
      <c r="G8" s="16" t="s">
        <v>13</v>
      </c>
      <c r="H8" s="17"/>
      <c r="I8" s="17"/>
      <c r="J8" s="17">
        <v>1</v>
      </c>
      <c r="K8" s="17"/>
      <c r="L8" s="12">
        <f t="shared" ref="L8:L14" si="1">SUM(H8:K8)</f>
        <v>1</v>
      </c>
      <c r="M8" s="18">
        <v>27300</v>
      </c>
      <c r="N8" s="13">
        <f t="shared" ref="N8:N12" si="2">M8*L8</f>
        <v>27300</v>
      </c>
      <c r="O8" s="14">
        <f t="shared" ref="O8:O14" si="3">N8*1.18</f>
        <v>32214</v>
      </c>
      <c r="P8" s="19" t="s">
        <v>41</v>
      </c>
      <c r="Q8" s="1"/>
      <c r="R8" s="1"/>
      <c r="S8" s="1"/>
      <c r="T8" s="1"/>
      <c r="U8" s="1"/>
      <c r="V8" s="1"/>
    </row>
    <row r="9" spans="1:22" ht="95.25" customHeight="1" x14ac:dyDescent="0.2">
      <c r="A9" s="1"/>
      <c r="B9" s="10">
        <f t="shared" si="0"/>
        <v>3</v>
      </c>
      <c r="C9" s="10"/>
      <c r="D9" s="11" t="s">
        <v>33</v>
      </c>
      <c r="E9" s="11" t="s">
        <v>52</v>
      </c>
      <c r="F9" s="11" t="s">
        <v>68</v>
      </c>
      <c r="G9" s="10" t="s">
        <v>13</v>
      </c>
      <c r="H9" s="12"/>
      <c r="I9" s="12"/>
      <c r="J9" s="12">
        <v>9</v>
      </c>
      <c r="K9" s="12"/>
      <c r="L9" s="12">
        <f t="shared" si="1"/>
        <v>9</v>
      </c>
      <c r="M9" s="13">
        <v>36400</v>
      </c>
      <c r="N9" s="13">
        <f t="shared" si="2"/>
        <v>327600</v>
      </c>
      <c r="O9" s="14">
        <f t="shared" si="3"/>
        <v>386568</v>
      </c>
      <c r="P9" s="32" t="s">
        <v>45</v>
      </c>
      <c r="Q9" s="1"/>
      <c r="R9" s="1"/>
      <c r="S9" s="1"/>
      <c r="T9" s="1"/>
      <c r="U9" s="1"/>
      <c r="V9" s="1"/>
    </row>
    <row r="10" spans="1:22" ht="135" customHeight="1" x14ac:dyDescent="0.2">
      <c r="A10" s="1"/>
      <c r="B10" s="10">
        <f t="shared" si="0"/>
        <v>4</v>
      </c>
      <c r="C10" s="10"/>
      <c r="D10" s="11" t="s">
        <v>34</v>
      </c>
      <c r="E10" s="11" t="s">
        <v>35</v>
      </c>
      <c r="F10" s="59" t="s">
        <v>71</v>
      </c>
      <c r="G10" s="10" t="s">
        <v>13</v>
      </c>
      <c r="H10" s="12"/>
      <c r="I10" s="12"/>
      <c r="J10" s="12">
        <v>10</v>
      </c>
      <c r="K10" s="12"/>
      <c r="L10" s="12">
        <f t="shared" si="1"/>
        <v>10</v>
      </c>
      <c r="M10" s="13">
        <v>26700</v>
      </c>
      <c r="N10" s="13">
        <f t="shared" si="2"/>
        <v>267000</v>
      </c>
      <c r="O10" s="14">
        <f t="shared" si="3"/>
        <v>315060</v>
      </c>
      <c r="P10" s="32" t="s">
        <v>44</v>
      </c>
      <c r="Q10" s="1"/>
      <c r="R10" s="1"/>
      <c r="S10" s="1"/>
      <c r="T10" s="1"/>
      <c r="U10" s="1"/>
      <c r="V10" s="1"/>
    </row>
    <row r="11" spans="1:22" ht="101.25" customHeight="1" x14ac:dyDescent="0.2">
      <c r="A11" s="1"/>
      <c r="B11" s="10">
        <f t="shared" si="0"/>
        <v>5</v>
      </c>
      <c r="C11" s="10"/>
      <c r="D11" s="11" t="s">
        <v>38</v>
      </c>
      <c r="E11" s="11" t="s">
        <v>55</v>
      </c>
      <c r="F11" s="15" t="s">
        <v>72</v>
      </c>
      <c r="G11" s="16" t="s">
        <v>13</v>
      </c>
      <c r="H11" s="12"/>
      <c r="I11" s="12"/>
      <c r="J11" s="12">
        <v>2</v>
      </c>
      <c r="K11" s="12"/>
      <c r="L11" s="12">
        <f t="shared" si="1"/>
        <v>2</v>
      </c>
      <c r="M11" s="13">
        <v>60600</v>
      </c>
      <c r="N11" s="13">
        <f t="shared" si="2"/>
        <v>121200</v>
      </c>
      <c r="O11" s="14">
        <f t="shared" si="3"/>
        <v>143016</v>
      </c>
      <c r="P11" s="32" t="s">
        <v>42</v>
      </c>
      <c r="Q11" s="1"/>
      <c r="R11" s="1"/>
      <c r="S11" s="1"/>
      <c r="T11" s="1"/>
      <c r="U11" s="1"/>
      <c r="V11" s="1"/>
    </row>
    <row r="12" spans="1:22" ht="111.75" customHeight="1" x14ac:dyDescent="0.2">
      <c r="A12" s="1"/>
      <c r="B12" s="10">
        <f t="shared" si="0"/>
        <v>6</v>
      </c>
      <c r="C12" s="10"/>
      <c r="D12" s="11" t="s">
        <v>36</v>
      </c>
      <c r="E12" s="11" t="s">
        <v>54</v>
      </c>
      <c r="F12" s="15" t="s">
        <v>73</v>
      </c>
      <c r="G12" s="16" t="s">
        <v>13</v>
      </c>
      <c r="H12" s="12"/>
      <c r="I12" s="12"/>
      <c r="J12" s="12">
        <v>1</v>
      </c>
      <c r="K12" s="12"/>
      <c r="L12" s="12">
        <f t="shared" si="1"/>
        <v>1</v>
      </c>
      <c r="M12" s="13">
        <v>215000</v>
      </c>
      <c r="N12" s="13">
        <f t="shared" si="2"/>
        <v>215000</v>
      </c>
      <c r="O12" s="14">
        <f t="shared" si="3"/>
        <v>253700</v>
      </c>
      <c r="P12" s="32" t="s">
        <v>51</v>
      </c>
      <c r="Q12" s="1"/>
      <c r="R12" s="1"/>
      <c r="S12" s="1"/>
      <c r="T12" s="1"/>
      <c r="U12" s="1"/>
      <c r="V12" s="1"/>
    </row>
    <row r="13" spans="1:22" ht="132.75" customHeight="1" x14ac:dyDescent="0.2">
      <c r="A13" s="1"/>
      <c r="B13" s="10">
        <f t="shared" si="0"/>
        <v>7</v>
      </c>
      <c r="C13" s="10"/>
      <c r="D13" s="11" t="s">
        <v>49</v>
      </c>
      <c r="E13" s="11" t="s">
        <v>53</v>
      </c>
      <c r="F13" s="15" t="s">
        <v>74</v>
      </c>
      <c r="G13" s="16" t="s">
        <v>13</v>
      </c>
      <c r="H13" s="12"/>
      <c r="I13" s="12"/>
      <c r="J13" s="12">
        <v>1</v>
      </c>
      <c r="K13" s="12"/>
      <c r="L13" s="12">
        <v>1</v>
      </c>
      <c r="M13" s="13">
        <v>430000</v>
      </c>
      <c r="N13" s="13">
        <f>M13*L13</f>
        <v>430000</v>
      </c>
      <c r="O13" s="14">
        <f t="shared" ref="O13" si="4">N13*1.18</f>
        <v>507400</v>
      </c>
      <c r="P13" s="32" t="s">
        <v>50</v>
      </c>
      <c r="Q13" s="1"/>
      <c r="R13" s="1"/>
      <c r="S13" s="1"/>
      <c r="T13" s="1"/>
      <c r="U13" s="1"/>
      <c r="V13" s="1"/>
    </row>
    <row r="14" spans="1:22" ht="132.75" customHeight="1" x14ac:dyDescent="0.2">
      <c r="A14" s="1"/>
      <c r="B14" s="10">
        <f t="shared" si="0"/>
        <v>8</v>
      </c>
      <c r="C14" s="10"/>
      <c r="D14" s="11" t="s">
        <v>37</v>
      </c>
      <c r="E14" s="11" t="s">
        <v>53</v>
      </c>
      <c r="F14" s="11" t="s">
        <v>74</v>
      </c>
      <c r="G14" s="10" t="s">
        <v>13</v>
      </c>
      <c r="H14" s="12"/>
      <c r="I14" s="12"/>
      <c r="J14" s="12">
        <v>1</v>
      </c>
      <c r="K14" s="12"/>
      <c r="L14" s="12">
        <f t="shared" si="1"/>
        <v>1</v>
      </c>
      <c r="M14" s="13">
        <v>995000</v>
      </c>
      <c r="N14" s="13">
        <f>M14*L14</f>
        <v>995000</v>
      </c>
      <c r="O14" s="14">
        <f t="shared" si="3"/>
        <v>1174100</v>
      </c>
      <c r="P14" s="32" t="s">
        <v>43</v>
      </c>
      <c r="Q14" s="1"/>
      <c r="R14" s="1"/>
      <c r="S14" s="1"/>
      <c r="T14" s="1"/>
      <c r="U14" s="1"/>
      <c r="V14" s="1"/>
    </row>
    <row r="15" spans="1:22" ht="95.25" customHeight="1" x14ac:dyDescent="0.2">
      <c r="A15" s="1"/>
      <c r="B15" s="10">
        <f t="shared" si="0"/>
        <v>9</v>
      </c>
      <c r="C15" s="10"/>
      <c r="D15" s="11" t="s">
        <v>48</v>
      </c>
      <c r="E15" s="11" t="s">
        <v>62</v>
      </c>
      <c r="F15" s="11"/>
      <c r="G15" s="10"/>
      <c r="H15" s="12"/>
      <c r="I15" s="12"/>
      <c r="J15" s="12"/>
      <c r="K15" s="12"/>
      <c r="L15" s="12"/>
      <c r="M15" s="13">
        <v>583900</v>
      </c>
      <c r="N15" s="13">
        <f>M15*1</f>
        <v>583900</v>
      </c>
      <c r="O15" s="14">
        <f>N15*1.18</f>
        <v>689002</v>
      </c>
      <c r="P15" s="32" t="s">
        <v>60</v>
      </c>
      <c r="Q15" s="1"/>
      <c r="R15" s="1"/>
      <c r="S15" s="1"/>
      <c r="T15" s="1"/>
      <c r="U15" s="1"/>
      <c r="V15" s="1"/>
    </row>
    <row r="16" spans="1:22" x14ac:dyDescent="0.2">
      <c r="A16" s="1"/>
      <c r="B16" s="20"/>
      <c r="C16" s="20"/>
      <c r="D16" s="21"/>
      <c r="E16" s="21"/>
      <c r="F16" s="21"/>
      <c r="G16" s="20"/>
      <c r="H16" s="20"/>
      <c r="I16" s="20"/>
      <c r="J16" s="20"/>
      <c r="K16" s="20"/>
      <c r="L16" s="20"/>
      <c r="M16" s="20"/>
      <c r="N16" s="22">
        <f>SUM(N7:N15)</f>
        <v>3300000</v>
      </c>
      <c r="O16" s="23">
        <f>SUM(O7:O15)</f>
        <v>3894000</v>
      </c>
      <c r="P16" s="21"/>
      <c r="Q16" s="1"/>
      <c r="R16" s="1"/>
      <c r="S16" s="1"/>
      <c r="T16" s="33">
        <f>3300000-N16</f>
        <v>0</v>
      </c>
      <c r="U16" s="1"/>
      <c r="V16" s="1"/>
    </row>
    <row r="17" spans="1:22" x14ac:dyDescent="0.2">
      <c r="A17" s="1"/>
      <c r="B17" s="24"/>
      <c r="C17" s="24"/>
      <c r="D17" s="25"/>
      <c r="E17" s="25"/>
      <c r="F17" s="25"/>
      <c r="G17" s="24"/>
      <c r="H17" s="24"/>
      <c r="I17" s="24"/>
      <c r="J17" s="24"/>
      <c r="K17" s="24"/>
      <c r="L17" s="24"/>
      <c r="M17" s="24"/>
      <c r="N17" s="24" t="s">
        <v>14</v>
      </c>
      <c r="O17" s="26">
        <f>O16-N16</f>
        <v>594000</v>
      </c>
      <c r="P17" s="21"/>
      <c r="Q17" s="1"/>
      <c r="R17" s="1"/>
      <c r="S17" s="1"/>
      <c r="T17" s="1"/>
      <c r="U17" s="1"/>
      <c r="V17" s="1"/>
    </row>
    <row r="18" spans="1:22" x14ac:dyDescent="0.2">
      <c r="A18" s="1"/>
      <c r="B18" s="42" t="s">
        <v>40</v>
      </c>
      <c r="C18" s="43"/>
      <c r="D18" s="43"/>
      <c r="E18" s="43"/>
      <c r="F18" s="43"/>
      <c r="G18" s="43"/>
      <c r="H18" s="43"/>
      <c r="I18" s="43"/>
      <c r="J18" s="43"/>
      <c r="K18" s="43"/>
      <c r="L18" s="43"/>
      <c r="M18" s="43"/>
      <c r="N18" s="43"/>
      <c r="O18" s="43"/>
      <c r="P18" s="44"/>
      <c r="Q18" s="1"/>
      <c r="R18" s="1"/>
      <c r="S18" s="1"/>
      <c r="T18" s="1"/>
      <c r="U18" s="1"/>
      <c r="V18" s="1"/>
    </row>
    <row r="19" spans="1:22" x14ac:dyDescent="0.2">
      <c r="A19" s="1"/>
      <c r="B19" s="39" t="s">
        <v>15</v>
      </c>
      <c r="C19" s="40"/>
      <c r="D19" s="40"/>
      <c r="E19" s="40"/>
      <c r="F19" s="40"/>
      <c r="G19" s="40"/>
      <c r="H19" s="40"/>
      <c r="I19" s="40"/>
      <c r="J19" s="40"/>
      <c r="K19" s="40"/>
      <c r="L19" s="40"/>
      <c r="M19" s="40"/>
      <c r="N19" s="40"/>
      <c r="O19" s="40"/>
      <c r="P19" s="41"/>
      <c r="Q19" s="1"/>
      <c r="R19" s="1"/>
      <c r="S19" s="1"/>
      <c r="T19" s="1"/>
      <c r="U19" s="1"/>
      <c r="V19" s="1"/>
    </row>
    <row r="20" spans="1:22" x14ac:dyDescent="0.2">
      <c r="A20" s="1"/>
      <c r="B20" s="35" t="s">
        <v>27</v>
      </c>
      <c r="C20" s="35"/>
      <c r="D20" s="35"/>
      <c r="E20" s="43" t="s">
        <v>61</v>
      </c>
      <c r="F20" s="43"/>
      <c r="G20" s="43"/>
      <c r="H20" s="43"/>
      <c r="I20" s="43"/>
      <c r="J20" s="43"/>
      <c r="K20" s="43"/>
      <c r="L20" s="43"/>
      <c r="M20" s="43"/>
      <c r="N20" s="43"/>
      <c r="O20" s="43"/>
      <c r="P20" s="44"/>
      <c r="Q20" s="1"/>
      <c r="R20" s="1"/>
      <c r="S20" s="1"/>
      <c r="T20" s="1"/>
      <c r="U20" s="1"/>
      <c r="V20" s="1"/>
    </row>
    <row r="21" spans="1:22" ht="27" customHeight="1" x14ac:dyDescent="0.2">
      <c r="A21" s="1"/>
      <c r="B21" s="38" t="s">
        <v>16</v>
      </c>
      <c r="C21" s="38"/>
      <c r="D21" s="38"/>
      <c r="E21" s="49" t="s">
        <v>17</v>
      </c>
      <c r="F21" s="49"/>
      <c r="G21" s="49"/>
      <c r="H21" s="49"/>
      <c r="I21" s="49"/>
      <c r="J21" s="49"/>
      <c r="K21" s="49"/>
      <c r="L21" s="49"/>
      <c r="M21" s="49"/>
      <c r="N21" s="49"/>
      <c r="O21" s="49"/>
      <c r="P21" s="50"/>
      <c r="Q21" s="21"/>
      <c r="R21" s="21"/>
      <c r="S21" s="21"/>
      <c r="T21" s="21"/>
      <c r="U21" s="21"/>
      <c r="V21" s="21"/>
    </row>
    <row r="22" spans="1:22" ht="26.25" customHeight="1" x14ac:dyDescent="0.2">
      <c r="A22" s="1"/>
      <c r="B22" s="38" t="s">
        <v>18</v>
      </c>
      <c r="C22" s="38"/>
      <c r="D22" s="38"/>
      <c r="E22" s="46" t="s">
        <v>64</v>
      </c>
      <c r="F22" s="46"/>
      <c r="G22" s="46"/>
      <c r="H22" s="46"/>
      <c r="I22" s="46"/>
      <c r="J22" s="46"/>
      <c r="K22" s="46"/>
      <c r="L22" s="46"/>
      <c r="M22" s="46"/>
      <c r="N22" s="46"/>
      <c r="O22" s="46"/>
      <c r="P22" s="46"/>
      <c r="Q22" s="1"/>
      <c r="R22" s="1"/>
      <c r="S22" s="1"/>
      <c r="T22" s="1"/>
      <c r="U22" s="1"/>
      <c r="V22" s="1"/>
    </row>
    <row r="23" spans="1:22" x14ac:dyDescent="0.2">
      <c r="A23" s="1"/>
      <c r="B23" s="42" t="s">
        <v>19</v>
      </c>
      <c r="C23" s="43"/>
      <c r="D23" s="44"/>
      <c r="E23" s="51" t="s">
        <v>65</v>
      </c>
      <c r="F23" s="51"/>
      <c r="G23" s="51"/>
      <c r="H23" s="51"/>
      <c r="I23" s="51"/>
      <c r="J23" s="51"/>
      <c r="K23" s="51"/>
      <c r="L23" s="51"/>
      <c r="M23" s="51"/>
      <c r="N23" s="51"/>
      <c r="O23" s="51"/>
      <c r="P23" s="52"/>
      <c r="Q23" s="1"/>
      <c r="R23" s="1"/>
      <c r="S23" s="1"/>
      <c r="T23" s="1"/>
      <c r="U23" s="1"/>
      <c r="V23" s="1"/>
    </row>
    <row r="24" spans="1:22" x14ac:dyDescent="0.2">
      <c r="A24" s="1"/>
      <c r="B24" s="42" t="s">
        <v>20</v>
      </c>
      <c r="C24" s="43"/>
      <c r="D24" s="44"/>
      <c r="E24" s="43" t="s">
        <v>39</v>
      </c>
      <c r="F24" s="43"/>
      <c r="G24" s="43"/>
      <c r="H24" s="43"/>
      <c r="I24" s="43"/>
      <c r="J24" s="43"/>
      <c r="K24" s="43"/>
      <c r="L24" s="43"/>
      <c r="M24" s="43"/>
      <c r="N24" s="43"/>
      <c r="O24" s="43"/>
      <c r="P24" s="44"/>
      <c r="Q24" s="1"/>
      <c r="R24" s="1"/>
      <c r="S24" s="1"/>
      <c r="T24" s="1"/>
      <c r="U24" s="1"/>
      <c r="V24" s="1"/>
    </row>
    <row r="25" spans="1:22" x14ac:dyDescent="0.2">
      <c r="A25" s="1"/>
      <c r="B25" s="35" t="s">
        <v>21</v>
      </c>
      <c r="C25" s="35"/>
      <c r="D25" s="35"/>
      <c r="E25" s="43" t="s">
        <v>26</v>
      </c>
      <c r="F25" s="43"/>
      <c r="G25" s="43"/>
      <c r="H25" s="43"/>
      <c r="I25" s="43"/>
      <c r="J25" s="43"/>
      <c r="K25" s="43"/>
      <c r="L25" s="43"/>
      <c r="M25" s="43"/>
      <c r="N25" s="43"/>
      <c r="O25" s="43"/>
      <c r="P25" s="44"/>
      <c r="Q25" s="1"/>
    </row>
    <row r="26" spans="1:22" x14ac:dyDescent="0.2">
      <c r="A26" s="1"/>
      <c r="B26" s="35" t="s">
        <v>22</v>
      </c>
      <c r="C26" s="35"/>
      <c r="D26" s="35"/>
      <c r="E26" s="43" t="s">
        <v>26</v>
      </c>
      <c r="F26" s="43"/>
      <c r="G26" s="43"/>
      <c r="H26" s="43"/>
      <c r="I26" s="43"/>
      <c r="J26" s="43"/>
      <c r="K26" s="43"/>
      <c r="L26" s="43"/>
      <c r="M26" s="43"/>
      <c r="N26" s="43"/>
      <c r="O26" s="43"/>
      <c r="P26" s="44"/>
      <c r="Q26" s="1"/>
    </row>
    <row r="27" spans="1:22" x14ac:dyDescent="0.2">
      <c r="A27" s="1"/>
      <c r="B27" s="27"/>
      <c r="C27" s="27"/>
      <c r="D27" s="27"/>
      <c r="E27" s="28"/>
      <c r="F27" s="28"/>
      <c r="G27" s="28"/>
      <c r="H27" s="28"/>
      <c r="I27" s="28"/>
      <c r="J27" s="28"/>
      <c r="K27" s="28"/>
      <c r="L27" s="28"/>
      <c r="M27" s="28"/>
      <c r="N27" s="28"/>
      <c r="O27" s="28"/>
      <c r="P27" s="28"/>
      <c r="Q27" s="1"/>
    </row>
    <row r="28" spans="1:22" x14ac:dyDescent="0.2">
      <c r="A28" s="29"/>
      <c r="B28" s="30"/>
      <c r="C28" s="30"/>
      <c r="D28" s="30"/>
      <c r="E28" s="30"/>
      <c r="F28" s="30"/>
      <c r="G28" s="30"/>
      <c r="H28" s="30"/>
      <c r="I28" s="30"/>
      <c r="J28" s="30"/>
      <c r="K28" s="1"/>
      <c r="L28" s="1"/>
      <c r="M28" s="1"/>
      <c r="N28" s="1"/>
      <c r="O28" s="1"/>
      <c r="P28" s="1"/>
      <c r="Q28" s="1"/>
    </row>
    <row r="29" spans="1:22" x14ac:dyDescent="0.2">
      <c r="A29" s="1"/>
      <c r="B29" s="1" t="s">
        <v>23</v>
      </c>
      <c r="C29" s="1"/>
      <c r="D29" s="1"/>
      <c r="E29" s="1"/>
      <c r="F29" s="1"/>
      <c r="G29" s="1"/>
      <c r="H29" s="1"/>
      <c r="I29" s="1"/>
      <c r="J29" s="1"/>
      <c r="K29" s="1"/>
      <c r="L29" s="1"/>
      <c r="M29" s="1"/>
      <c r="N29" s="1"/>
      <c r="O29" s="1"/>
      <c r="P29" s="1"/>
      <c r="Q29" s="1"/>
    </row>
    <row r="30" spans="1:22" x14ac:dyDescent="0.2">
      <c r="A30" s="1"/>
      <c r="B30" s="1"/>
      <c r="C30" s="1"/>
      <c r="D30" s="6" t="s">
        <v>28</v>
      </c>
      <c r="E30" s="1"/>
      <c r="F30" s="1"/>
      <c r="G30" s="1"/>
      <c r="H30" s="1"/>
      <c r="I30" s="1"/>
      <c r="J30" s="1"/>
      <c r="K30" s="1"/>
      <c r="L30" s="1"/>
      <c r="M30" s="1"/>
      <c r="N30" s="1"/>
      <c r="O30" s="1"/>
      <c r="P30" s="1"/>
      <c r="Q30" s="1"/>
    </row>
    <row r="31" spans="1:22" x14ac:dyDescent="0.2">
      <c r="A31" s="1"/>
      <c r="B31" s="1" t="s">
        <v>24</v>
      </c>
      <c r="C31" s="1"/>
      <c r="D31" s="6" t="s">
        <v>29</v>
      </c>
      <c r="E31" s="1"/>
      <c r="F31" s="1"/>
      <c r="G31" s="1"/>
      <c r="H31" s="1"/>
      <c r="I31" s="1"/>
      <c r="J31" s="1"/>
      <c r="K31" s="1"/>
      <c r="L31" s="1"/>
      <c r="M31" s="1"/>
      <c r="N31" s="1"/>
      <c r="O31" s="1"/>
      <c r="P31" s="1"/>
      <c r="Q31" s="1"/>
    </row>
    <row r="32" spans="1:22" x14ac:dyDescent="0.2">
      <c r="A32" s="1"/>
      <c r="B32" s="1" t="s">
        <v>25</v>
      </c>
      <c r="C32" s="1"/>
      <c r="D32" s="31" t="s">
        <v>30</v>
      </c>
      <c r="E32" s="1"/>
      <c r="F32" s="1"/>
      <c r="G32" s="1"/>
      <c r="H32" s="1"/>
      <c r="I32" s="1"/>
      <c r="J32" s="1"/>
      <c r="K32" s="1"/>
      <c r="L32" s="1"/>
      <c r="M32" s="1"/>
      <c r="N32" s="1"/>
      <c r="O32" s="1"/>
      <c r="P32" s="1"/>
      <c r="Q32" s="1"/>
    </row>
  </sheetData>
  <mergeCells count="28">
    <mergeCell ref="B25:D25"/>
    <mergeCell ref="E23:P23"/>
    <mergeCell ref="D4:D5"/>
    <mergeCell ref="P4:P5"/>
    <mergeCell ref="B18:P18"/>
    <mergeCell ref="B23:D23"/>
    <mergeCell ref="E4:E5"/>
    <mergeCell ref="G4:G5"/>
    <mergeCell ref="H4:L4"/>
    <mergeCell ref="N4:N5"/>
    <mergeCell ref="M4:M5"/>
    <mergeCell ref="F4:F5"/>
    <mergeCell ref="B26:D26"/>
    <mergeCell ref="O4:O5"/>
    <mergeCell ref="B2:P2"/>
    <mergeCell ref="B21:D21"/>
    <mergeCell ref="B20:D20"/>
    <mergeCell ref="B19:P19"/>
    <mergeCell ref="B24:D24"/>
    <mergeCell ref="B4:B5"/>
    <mergeCell ref="B22:D22"/>
    <mergeCell ref="E22:P22"/>
    <mergeCell ref="C4:C5"/>
    <mergeCell ref="E20:P20"/>
    <mergeCell ref="E26:P26"/>
    <mergeCell ref="E21:P21"/>
    <mergeCell ref="E24:P24"/>
    <mergeCell ref="E25:P25"/>
  </mergeCells>
  <hyperlinks>
    <hyperlink ref="D32" r:id="rId1"/>
  </hyperlinks>
  <pageMargins left="0.19685039370078741" right="0.19685039370078741" top="0.19685039370078741" bottom="0.19685039370078741" header="0.31496062992125984" footer="0.31496062992125984"/>
  <pageSetup paperSize="9" scale="37"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2016-06-03T06:51:53Z</dcterms:modified>
</cp:coreProperties>
</file>